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355" windowWidth="12300" windowHeight="8580" activeTab="0"/>
  </bookViews>
  <sheets>
    <sheet name="Tableau" sheetId="1" r:id="rId1"/>
    <sheet name="Feuil2" sheetId="2" r:id="rId2"/>
    <sheet name="Feuil3" sheetId="3" r:id="rId3"/>
  </sheets>
  <definedNames/>
  <calcPr fullCalcOnLoad="1"/>
</workbook>
</file>

<file path=xl/sharedStrings.xml><?xml version="1.0" encoding="utf-8"?>
<sst xmlns="http://schemas.openxmlformats.org/spreadsheetml/2006/main" count="59" uniqueCount="31">
  <si>
    <t>1ère</t>
  </si>
  <si>
    <t>x</t>
  </si>
  <si>
    <t>=</t>
  </si>
  <si>
    <t>2ème</t>
  </si>
  <si>
    <t>3ème</t>
  </si>
  <si>
    <t>4ème</t>
  </si>
  <si>
    <t>5ème</t>
  </si>
  <si>
    <t>6ème</t>
  </si>
  <si>
    <t>:</t>
  </si>
  <si>
    <t>Circonférence roue (m)</t>
  </si>
  <si>
    <t>Larg.</t>
  </si>
  <si>
    <t>Ø (")</t>
  </si>
  <si>
    <t>Haut.</t>
  </si>
  <si>
    <t>Théorique :</t>
  </si>
  <si>
    <t>Réélle :</t>
  </si>
  <si>
    <t>m</t>
  </si>
  <si>
    <t>Réduction primaire (1)</t>
  </si>
  <si>
    <t>Rapport de boite (2)</t>
  </si>
  <si>
    <t>Rapport final (3)</t>
  </si>
  <si>
    <t>Réduction totale (1)x(2)x(3)</t>
  </si>
  <si>
    <t>Vitesse théorique en fonction des rapports de boite, de la transmission finale et du pneu utilisé</t>
  </si>
  <si>
    <t>Vitesse théorique / régime moteur (km/h)</t>
  </si>
  <si>
    <r>
      <t>nota</t>
    </r>
    <r>
      <rPr>
        <sz val="10"/>
        <rFont val="Arial"/>
        <family val="0"/>
      </rPr>
      <t xml:space="preserve"> : Seules les cases grisées peuvent être modifiées.</t>
    </r>
  </si>
  <si>
    <t>Calcul d'une circonférence théorique d'une roue.</t>
  </si>
  <si>
    <t>Pour connaître la circonférence de roulement d'une roue, il faudra calculer le diamètre extérieur qui dépend de la hauteur du flanc et du diamètre intérieur du pneu ou diamètre de la jante.</t>
  </si>
  <si>
    <t>Ce calcul est purement théorique et ne tient pas compte de la charge à la quelle la roue est soumise ni des différences entre les dimensions pratiquées par les constructeurs de pneumatiques.</t>
  </si>
  <si>
    <r>
      <t>A titre d'exemple, prenons un pneu de 160</t>
    </r>
    <r>
      <rPr>
        <b/>
        <sz val="10"/>
        <rFont val="Comic Sans MS"/>
        <family val="4"/>
      </rPr>
      <t xml:space="preserve"> x 60 x 17</t>
    </r>
  </si>
  <si>
    <r>
      <t>La hauteur en mm du flanc sera égale à                        : 160 x 60 : 100 = 96,00</t>
    </r>
    <r>
      <rPr>
        <b/>
        <sz val="10"/>
        <rFont val="Comic Sans MS"/>
        <family val="4"/>
      </rPr>
      <t xml:space="preserve"> mm</t>
    </r>
  </si>
  <si>
    <r>
      <t xml:space="preserve">Le diamètre de la jante sera égale à                             : 17 x 25,4 = </t>
    </r>
    <r>
      <rPr>
        <b/>
        <sz val="10"/>
        <rFont val="Comic Sans MS"/>
        <family val="4"/>
      </rPr>
      <t>431,80 mm</t>
    </r>
  </si>
  <si>
    <r>
      <t xml:space="preserve">Le diamètre de la roue avec son pneu sera égale à        : 96 + 431,8 + 96= </t>
    </r>
    <r>
      <rPr>
        <b/>
        <sz val="10"/>
        <rFont val="Comic Sans MS"/>
        <family val="4"/>
      </rPr>
      <t>623,80 mm</t>
    </r>
  </si>
  <si>
    <r>
      <t xml:space="preserve">La circonférence de la roue sera égale à                      : 623,80 x 3,14 = </t>
    </r>
    <r>
      <rPr>
        <b/>
        <u val="single"/>
        <sz val="10"/>
        <color indexed="10"/>
        <rFont val="Comic Sans MS"/>
        <family val="4"/>
      </rPr>
      <t>1958,73 mm</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</si>
</sst>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quot;Vrai&quot;;&quot;Vrai&quot;;&quot;Faux&quot;"/>
    <numFmt numFmtId="174" formatCode="&quot;Actif&quot;;&quot;Actif&quot;;&quot;Inactif&quot;"/>
  </numFmts>
  <fonts count="44">
    <font>
      <sz val="10"/>
      <name val="Arial"/>
      <family val="0"/>
    </font>
    <font>
      <b/>
      <sz val="10"/>
      <name val="Arial"/>
      <family val="2"/>
    </font>
    <font>
      <b/>
      <sz val="12"/>
      <name val="Arial"/>
      <family val="2"/>
    </font>
    <font>
      <sz val="10"/>
      <color indexed="10"/>
      <name val="Arial"/>
      <family val="2"/>
    </font>
    <font>
      <u val="single"/>
      <sz val="10"/>
      <color indexed="12"/>
      <name val="Arial"/>
      <family val="0"/>
    </font>
    <font>
      <u val="single"/>
      <sz val="10"/>
      <color indexed="36"/>
      <name val="Arial"/>
      <family val="0"/>
    </font>
    <font>
      <b/>
      <i/>
      <sz val="10"/>
      <color indexed="10"/>
      <name val="Comic Sans MS"/>
      <family val="4"/>
    </font>
    <font>
      <sz val="10"/>
      <name val="Comic Sans MS"/>
      <family val="4"/>
    </font>
    <font>
      <b/>
      <sz val="10"/>
      <name val="Comic Sans MS"/>
      <family val="4"/>
    </font>
    <font>
      <b/>
      <u val="single"/>
      <sz val="10"/>
      <color indexed="10"/>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67">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horizontal="center"/>
      <protection hidden="1"/>
    </xf>
    <xf numFmtId="49" fontId="0" fillId="0" borderId="10" xfId="0" applyNumberFormat="1" applyBorder="1" applyAlignment="1" applyProtection="1">
      <alignment horizontal="center"/>
      <protection hidden="1"/>
    </xf>
    <xf numFmtId="0" fontId="0" fillId="0" borderId="10" xfId="0" applyBorder="1" applyAlignment="1" applyProtection="1">
      <alignment horizontal="right"/>
      <protection hidden="1"/>
    </xf>
    <xf numFmtId="0" fontId="0" fillId="0" borderId="0" xfId="0" applyBorder="1" applyAlignment="1" applyProtection="1">
      <alignment horizontal="center"/>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horizontal="right"/>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49" fontId="0" fillId="0" borderId="13" xfId="0" applyNumberFormat="1" applyBorder="1" applyAlignment="1" applyProtection="1">
      <alignment horizontal="center"/>
      <protection hidden="1"/>
    </xf>
    <xf numFmtId="0" fontId="0" fillId="0" borderId="13" xfId="0" applyBorder="1" applyAlignment="1" applyProtection="1">
      <alignment horizontal="right"/>
      <protection hidden="1"/>
    </xf>
    <xf numFmtId="0" fontId="0" fillId="33" borderId="13"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1" fillId="0" borderId="0" xfId="0" applyFont="1" applyAlignment="1" applyProtection="1">
      <alignment/>
      <protection hidden="1"/>
    </xf>
    <xf numFmtId="0" fontId="0" fillId="0" borderId="0" xfId="0" applyAlignment="1">
      <alignment horizontal="center"/>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2" fontId="0" fillId="0" borderId="15" xfId="0" applyNumberFormat="1" applyBorder="1" applyAlignment="1" applyProtection="1">
      <alignment horizontal="center" vertical="center"/>
      <protection hidden="1"/>
    </xf>
    <xf numFmtId="0" fontId="3" fillId="33" borderId="15" xfId="0" applyFont="1"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2" fillId="0" borderId="16"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1" fillId="0" borderId="17"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19" xfId="0" applyFont="1" applyBorder="1" applyAlignment="1" applyProtection="1">
      <alignment horizontal="center"/>
      <protection hidden="1"/>
    </xf>
    <xf numFmtId="172" fontId="0" fillId="0" borderId="16" xfId="0" applyNumberFormat="1" applyBorder="1" applyAlignment="1" applyProtection="1">
      <alignment horizontal="center"/>
      <protection hidden="1"/>
    </xf>
    <xf numFmtId="172" fontId="0" fillId="0" borderId="13" xfId="0" applyNumberFormat="1" applyBorder="1" applyAlignment="1" applyProtection="1">
      <alignment horizontal="center"/>
      <protection hidden="1"/>
    </xf>
    <xf numFmtId="172" fontId="0" fillId="0" borderId="11" xfId="0" applyNumberFormat="1" applyBorder="1" applyAlignment="1" applyProtection="1">
      <alignment horizontal="center"/>
      <protection hidden="1"/>
    </xf>
    <xf numFmtId="172" fontId="0" fillId="0" borderId="10" xfId="0" applyNumberFormat="1" applyBorder="1" applyAlignment="1" applyProtection="1">
      <alignment horizontal="center"/>
      <protection hidden="1"/>
    </xf>
    <xf numFmtId="172" fontId="0" fillId="0" borderId="12" xfId="0" applyNumberFormat="1" applyBorder="1" applyAlignment="1" applyProtection="1">
      <alignment horizontal="center"/>
      <protection hidden="1"/>
    </xf>
    <xf numFmtId="172" fontId="0" fillId="0" borderId="20" xfId="0" applyNumberFormat="1" applyBorder="1" applyAlignment="1" applyProtection="1">
      <alignment horizontal="center"/>
      <protection hidden="1"/>
    </xf>
    <xf numFmtId="172" fontId="0" fillId="0" borderId="0" xfId="0" applyNumberFormat="1" applyBorder="1" applyAlignment="1" applyProtection="1">
      <alignment horizontal="center"/>
      <protection hidden="1"/>
    </xf>
    <xf numFmtId="172" fontId="0" fillId="0" borderId="21" xfId="0" applyNumberFormat="1" applyBorder="1" applyAlignment="1" applyProtection="1">
      <alignment horizontal="center"/>
      <protection hidden="1"/>
    </xf>
    <xf numFmtId="172" fontId="0" fillId="0" borderId="14" xfId="0" applyNumberFormat="1" applyBorder="1" applyAlignment="1" applyProtection="1">
      <alignment horizontal="center"/>
      <protection hidden="1"/>
    </xf>
    <xf numFmtId="0" fontId="0" fillId="0" borderId="15" xfId="0" applyBorder="1" applyAlignment="1" applyProtection="1">
      <alignment horizontal="center" vertical="center"/>
      <protection hidden="1"/>
    </xf>
    <xf numFmtId="0" fontId="0" fillId="3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0" borderId="20"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1" xfId="0" applyBorder="1" applyAlignment="1" applyProtection="1">
      <alignment horizontal="center"/>
      <protection hidden="1"/>
    </xf>
    <xf numFmtId="0" fontId="0" fillId="33" borderId="12" xfId="0" applyFill="1" applyBorder="1" applyAlignment="1" applyProtection="1">
      <alignment horizontal="center"/>
      <protection locked="0"/>
    </xf>
    <xf numFmtId="0" fontId="0" fillId="33" borderId="10" xfId="0" applyFill="1" applyBorder="1" applyAlignment="1" applyProtection="1" quotePrefix="1">
      <alignment horizontal="center"/>
      <protection locked="0"/>
    </xf>
    <xf numFmtId="0" fontId="0" fillId="0" borderId="16" xfId="0" applyBorder="1" applyAlignment="1" applyProtection="1">
      <alignment horizontal="left"/>
      <protection hidden="1"/>
    </xf>
    <xf numFmtId="0" fontId="0" fillId="0" borderId="13" xfId="0" applyBorder="1" applyAlignment="1" applyProtection="1">
      <alignment horizontal="left"/>
      <protection hidden="1"/>
    </xf>
    <xf numFmtId="0" fontId="2" fillId="0" borderId="2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0" fillId="0" borderId="14" xfId="0" applyBorder="1" applyAlignment="1" applyProtection="1">
      <alignment horizontal="left"/>
      <protection hidden="1"/>
    </xf>
    <xf numFmtId="0" fontId="0" fillId="0" borderId="10" xfId="0" applyBorder="1" applyAlignment="1" applyProtection="1">
      <alignment horizontal="left"/>
      <protection hidden="1"/>
    </xf>
    <xf numFmtId="0" fontId="1" fillId="0" borderId="16"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0" fillId="0" borderId="14"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3" xfId="0" applyBorder="1" applyAlignment="1" applyProtection="1">
      <alignment horizontal="center"/>
      <protection hidden="1"/>
    </xf>
    <xf numFmtId="0" fontId="4" fillId="0" borderId="0" xfId="45" applyAlignment="1" applyProtection="1">
      <alignment horizontal="center"/>
      <protection/>
    </xf>
    <xf numFmtId="49" fontId="4" fillId="0" borderId="0" xfId="45" applyNumberFormat="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35</xdr:row>
      <xdr:rowOff>0</xdr:rowOff>
    </xdr:from>
    <xdr:ext cx="2857500" cy="95250"/>
    <xdr:sp>
      <xdr:nvSpPr>
        <xdr:cNvPr id="1" name="AutoShape 6" descr="http://911sc3.0.free.fr/glohorsd.gif"/>
        <xdr:cNvSpPr>
          <a:spLocks noChangeAspect="1"/>
        </xdr:cNvSpPr>
      </xdr:nvSpPr>
      <xdr:spPr>
        <a:xfrm>
          <a:off x="5476875" y="6400800"/>
          <a:ext cx="28575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AM48"/>
  <sheetViews>
    <sheetView showGridLines="0" showRowColHeaders="0" tabSelected="1" zoomScalePageLayoutView="0" workbookViewId="0" topLeftCell="A1">
      <selection activeCell="AS16" sqref="AS16"/>
    </sheetView>
  </sheetViews>
  <sheetFormatPr defaultColWidth="3.28125" defaultRowHeight="12.75"/>
  <cols>
    <col min="1" max="16384" width="3.28125" style="1" customWidth="1"/>
  </cols>
  <sheetData>
    <row r="1" spans="3:39" ht="12.75">
      <c r="C1" s="25" t="s">
        <v>20</v>
      </c>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7"/>
    </row>
    <row r="2" spans="3:39" ht="12.75">
      <c r="C2" s="5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2"/>
    </row>
    <row r="3" spans="3:39" ht="12.75">
      <c r="C3" s="53"/>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5"/>
    </row>
    <row r="5" spans="18:25" ht="12.75">
      <c r="R5" s="28" t="s">
        <v>16</v>
      </c>
      <c r="S5" s="29"/>
      <c r="T5" s="29"/>
      <c r="U5" s="29"/>
      <c r="V5" s="29"/>
      <c r="W5" s="29"/>
      <c r="X5" s="29"/>
      <c r="Y5" s="30"/>
    </row>
    <row r="6" spans="3:25" ht="12.75">
      <c r="C6" s="17" t="s">
        <v>22</v>
      </c>
      <c r="R6" s="14">
        <v>50</v>
      </c>
      <c r="S6" s="2" t="s">
        <v>1</v>
      </c>
      <c r="T6" s="15">
        <v>79</v>
      </c>
      <c r="U6" s="3" t="s">
        <v>2</v>
      </c>
      <c r="V6" s="4">
        <v>1</v>
      </c>
      <c r="W6" s="2" t="s">
        <v>8</v>
      </c>
      <c r="X6" s="34">
        <f>IF(AND(R6&lt;&gt;"",T6&lt;&gt;""),T6/R6,"")</f>
        <v>1.58</v>
      </c>
      <c r="Y6" s="35"/>
    </row>
    <row r="9" spans="3:38" ht="12.75">
      <c r="C9" s="58" t="s">
        <v>17</v>
      </c>
      <c r="D9" s="59"/>
      <c r="E9" s="59"/>
      <c r="F9" s="59"/>
      <c r="G9" s="59"/>
      <c r="H9" s="59"/>
      <c r="I9" s="59"/>
      <c r="J9" s="59"/>
      <c r="K9" s="59"/>
      <c r="L9" s="60"/>
      <c r="R9" s="28" t="s">
        <v>19</v>
      </c>
      <c r="S9" s="29"/>
      <c r="T9" s="29"/>
      <c r="U9" s="29"/>
      <c r="V9" s="29"/>
      <c r="W9" s="29"/>
      <c r="X9" s="29"/>
      <c r="Y9" s="30"/>
      <c r="AF9" s="28" t="s">
        <v>9</v>
      </c>
      <c r="AG9" s="29"/>
      <c r="AH9" s="29"/>
      <c r="AI9" s="29"/>
      <c r="AJ9" s="29"/>
      <c r="AK9" s="29"/>
      <c r="AL9" s="30"/>
    </row>
    <row r="10" spans="3:38" ht="12.75">
      <c r="C10" s="63" t="s">
        <v>0</v>
      </c>
      <c r="D10" s="64"/>
      <c r="E10" s="13">
        <v>13</v>
      </c>
      <c r="F10" s="10" t="s">
        <v>1</v>
      </c>
      <c r="G10" s="13">
        <v>38</v>
      </c>
      <c r="H10" s="11" t="s">
        <v>2</v>
      </c>
      <c r="I10" s="12">
        <v>1</v>
      </c>
      <c r="J10" s="10" t="s">
        <v>8</v>
      </c>
      <c r="K10" s="32">
        <f aca="true" t="shared" si="0" ref="K10:K15">IF(AND(E10&lt;&gt;"",G10&lt;&gt;""),G10/E10,"")</f>
        <v>2.923076923076923</v>
      </c>
      <c r="L10" s="33"/>
      <c r="R10" s="31">
        <f aca="true" t="shared" si="1" ref="R10:R15">IF(AND($X$6&lt;&gt;"",K10&lt;&gt;"",$X$19&lt;&gt;""),$X$6*K10*$X$19,"")</f>
        <v>13.239589743589743</v>
      </c>
      <c r="S10" s="32"/>
      <c r="T10" s="32"/>
      <c r="U10" s="32"/>
      <c r="V10" s="32"/>
      <c r="W10" s="32"/>
      <c r="X10" s="32"/>
      <c r="Y10" s="33"/>
      <c r="AF10" s="43" t="s">
        <v>10</v>
      </c>
      <c r="AG10" s="44"/>
      <c r="AH10" s="44" t="s">
        <v>12</v>
      </c>
      <c r="AI10" s="44"/>
      <c r="AJ10" s="44"/>
      <c r="AK10" s="44" t="s">
        <v>11</v>
      </c>
      <c r="AL10" s="45"/>
    </row>
    <row r="11" spans="3:38" ht="12.75">
      <c r="C11" s="43" t="s">
        <v>3</v>
      </c>
      <c r="D11" s="44"/>
      <c r="E11" s="16">
        <v>16</v>
      </c>
      <c r="F11" s="5" t="s">
        <v>1</v>
      </c>
      <c r="G11" s="16">
        <v>34</v>
      </c>
      <c r="H11" s="6" t="s">
        <v>2</v>
      </c>
      <c r="I11" s="7">
        <v>1</v>
      </c>
      <c r="J11" s="5" t="s">
        <v>8</v>
      </c>
      <c r="K11" s="37">
        <f t="shared" si="0"/>
        <v>2.125</v>
      </c>
      <c r="L11" s="38"/>
      <c r="R11" s="36">
        <f t="shared" si="1"/>
        <v>9.624833333333333</v>
      </c>
      <c r="S11" s="37"/>
      <c r="T11" s="37"/>
      <c r="U11" s="37"/>
      <c r="V11" s="37"/>
      <c r="W11" s="37"/>
      <c r="X11" s="37"/>
      <c r="Y11" s="38"/>
      <c r="AF11" s="41">
        <v>190</v>
      </c>
      <c r="AG11" s="42"/>
      <c r="AH11" s="47">
        <v>55</v>
      </c>
      <c r="AI11" s="47"/>
      <c r="AJ11" s="47"/>
      <c r="AK11" s="42">
        <v>17</v>
      </c>
      <c r="AL11" s="46"/>
    </row>
    <row r="12" spans="3:25" ht="12.75">
      <c r="C12" s="43" t="s">
        <v>4</v>
      </c>
      <c r="D12" s="44"/>
      <c r="E12" s="16">
        <v>18</v>
      </c>
      <c r="F12" s="5" t="s">
        <v>1</v>
      </c>
      <c r="G12" s="16">
        <v>32</v>
      </c>
      <c r="H12" s="6" t="s">
        <v>2</v>
      </c>
      <c r="I12" s="7">
        <v>1</v>
      </c>
      <c r="J12" s="5" t="s">
        <v>8</v>
      </c>
      <c r="K12" s="37">
        <f t="shared" si="0"/>
        <v>1.7777777777777777</v>
      </c>
      <c r="L12" s="38"/>
      <c r="R12" s="36">
        <f t="shared" si="1"/>
        <v>8.052148148148149</v>
      </c>
      <c r="S12" s="37"/>
      <c r="T12" s="37"/>
      <c r="U12" s="37"/>
      <c r="V12" s="37"/>
      <c r="W12" s="37"/>
      <c r="X12" s="37"/>
      <c r="Y12" s="38"/>
    </row>
    <row r="13" spans="3:38" ht="12.75">
      <c r="C13" s="43" t="s">
        <v>5</v>
      </c>
      <c r="D13" s="44"/>
      <c r="E13" s="16">
        <v>20</v>
      </c>
      <c r="F13" s="5" t="s">
        <v>1</v>
      </c>
      <c r="G13" s="16">
        <v>30</v>
      </c>
      <c r="H13" s="6" t="s">
        <v>2</v>
      </c>
      <c r="I13" s="7">
        <v>1</v>
      </c>
      <c r="J13" s="5" t="s">
        <v>8</v>
      </c>
      <c r="K13" s="37">
        <f t="shared" si="0"/>
        <v>1.5</v>
      </c>
      <c r="L13" s="38"/>
      <c r="R13" s="36">
        <f t="shared" si="1"/>
        <v>6.7940000000000005</v>
      </c>
      <c r="S13" s="37"/>
      <c r="T13" s="37"/>
      <c r="U13" s="37"/>
      <c r="V13" s="37"/>
      <c r="W13" s="37"/>
      <c r="X13" s="37"/>
      <c r="Y13" s="38"/>
      <c r="AF13" s="48" t="s">
        <v>13</v>
      </c>
      <c r="AG13" s="49"/>
      <c r="AH13" s="49"/>
      <c r="AI13" s="32">
        <f>IF(AND(AF11&lt;&gt;"",AH11&lt;&gt;"",AK11&lt;&gt;""),(AF11*AH11/50+(AK11*25.4))*PI()/1000,"")</f>
        <v>2.0131325724203393</v>
      </c>
      <c r="AJ13" s="32"/>
      <c r="AK13" s="32"/>
      <c r="AL13" s="8" t="s">
        <v>15</v>
      </c>
    </row>
    <row r="14" spans="3:38" ht="12.75">
      <c r="C14" s="43" t="s">
        <v>6</v>
      </c>
      <c r="D14" s="44"/>
      <c r="E14" s="16">
        <v>22</v>
      </c>
      <c r="F14" s="5" t="s">
        <v>1</v>
      </c>
      <c r="G14" s="16">
        <v>29</v>
      </c>
      <c r="H14" s="6" t="s">
        <v>2</v>
      </c>
      <c r="I14" s="7">
        <v>1</v>
      </c>
      <c r="J14" s="5" t="s">
        <v>8</v>
      </c>
      <c r="K14" s="37">
        <f t="shared" si="0"/>
        <v>1.3181818181818181</v>
      </c>
      <c r="L14" s="38"/>
      <c r="R14" s="36">
        <f t="shared" si="1"/>
        <v>5.970484848484848</v>
      </c>
      <c r="S14" s="37"/>
      <c r="T14" s="37"/>
      <c r="U14" s="37"/>
      <c r="V14" s="37"/>
      <c r="W14" s="37"/>
      <c r="X14" s="37"/>
      <c r="Y14" s="38"/>
      <c r="AF14" s="56" t="s">
        <v>14</v>
      </c>
      <c r="AG14" s="57"/>
      <c r="AH14" s="57"/>
      <c r="AI14" s="42"/>
      <c r="AJ14" s="42"/>
      <c r="AK14" s="42"/>
      <c r="AL14" s="9" t="s">
        <v>15</v>
      </c>
    </row>
    <row r="15" spans="3:25" ht="12.75">
      <c r="C15" s="61" t="s">
        <v>7</v>
      </c>
      <c r="D15" s="62"/>
      <c r="E15" s="15">
        <v>19</v>
      </c>
      <c r="F15" s="2" t="s">
        <v>1</v>
      </c>
      <c r="G15" s="15">
        <v>23</v>
      </c>
      <c r="H15" s="3" t="s">
        <v>2</v>
      </c>
      <c r="I15" s="4">
        <v>1</v>
      </c>
      <c r="J15" s="2" t="s">
        <v>8</v>
      </c>
      <c r="K15" s="34">
        <f t="shared" si="0"/>
        <v>1.2105263157894737</v>
      </c>
      <c r="L15" s="35"/>
      <c r="R15" s="39">
        <f t="shared" si="1"/>
        <v>5.482877192982456</v>
      </c>
      <c r="S15" s="34"/>
      <c r="T15" s="34"/>
      <c r="U15" s="34"/>
      <c r="V15" s="34"/>
      <c r="W15" s="34"/>
      <c r="X15" s="34"/>
      <c r="Y15" s="35"/>
    </row>
    <row r="18" spans="18:25" ht="12.75">
      <c r="R18" s="28" t="s">
        <v>18</v>
      </c>
      <c r="S18" s="29"/>
      <c r="T18" s="29"/>
      <c r="U18" s="29"/>
      <c r="V18" s="29"/>
      <c r="W18" s="29"/>
      <c r="X18" s="29"/>
      <c r="Y18" s="30"/>
    </row>
    <row r="19" spans="5:38" ht="12.75">
      <c r="E19" s="66"/>
      <c r="F19" s="66"/>
      <c r="G19" s="66"/>
      <c r="H19" s="66"/>
      <c r="I19" s="66"/>
      <c r="J19" s="66"/>
      <c r="K19" s="66"/>
      <c r="L19" s="66"/>
      <c r="M19" s="66"/>
      <c r="N19" s="66"/>
      <c r="R19" s="14">
        <v>15</v>
      </c>
      <c r="S19" s="2" t="s">
        <v>1</v>
      </c>
      <c r="T19" s="15">
        <v>43</v>
      </c>
      <c r="U19" s="3" t="s">
        <v>2</v>
      </c>
      <c r="V19" s="4">
        <v>1</v>
      </c>
      <c r="W19" s="2" t="s">
        <v>8</v>
      </c>
      <c r="X19" s="34">
        <f>IF(AND(R19&lt;&gt;"",T19&lt;&gt;""),T19/R19,"")</f>
        <v>2.8666666666666667</v>
      </c>
      <c r="Y19" s="35"/>
      <c r="AC19" s="65"/>
      <c r="AD19" s="65"/>
      <c r="AE19" s="65"/>
      <c r="AF19" s="65"/>
      <c r="AG19" s="65"/>
      <c r="AH19" s="65"/>
      <c r="AI19" s="65"/>
      <c r="AJ19" s="65"/>
      <c r="AK19" s="65"/>
      <c r="AL19" s="65"/>
    </row>
    <row r="23" spans="5:38" ht="19.5" customHeight="1">
      <c r="E23" s="25" t="s">
        <v>21</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7"/>
    </row>
    <row r="24" spans="5:38" ht="19.5" customHeight="1">
      <c r="E24" s="24">
        <v>1000</v>
      </c>
      <c r="F24" s="24"/>
      <c r="G24" s="24">
        <v>2000</v>
      </c>
      <c r="H24" s="24"/>
      <c r="I24" s="24">
        <v>3000</v>
      </c>
      <c r="J24" s="24"/>
      <c r="K24" s="24">
        <v>4000</v>
      </c>
      <c r="L24" s="24"/>
      <c r="M24" s="24">
        <v>5000</v>
      </c>
      <c r="N24" s="24"/>
      <c r="O24" s="24">
        <v>5500</v>
      </c>
      <c r="P24" s="24"/>
      <c r="Q24" s="24">
        <v>6000</v>
      </c>
      <c r="R24" s="24"/>
      <c r="S24" s="24">
        <v>7000</v>
      </c>
      <c r="T24" s="24"/>
      <c r="U24" s="24">
        <v>7500</v>
      </c>
      <c r="V24" s="24"/>
      <c r="W24" s="24">
        <v>8000</v>
      </c>
      <c r="X24" s="24"/>
      <c r="Y24" s="24">
        <v>9000</v>
      </c>
      <c r="Z24" s="24"/>
      <c r="AA24" s="24">
        <v>9500</v>
      </c>
      <c r="AB24" s="24"/>
      <c r="AC24" s="24">
        <v>10000</v>
      </c>
      <c r="AD24" s="24"/>
      <c r="AE24" s="24">
        <v>10500</v>
      </c>
      <c r="AF24" s="24"/>
      <c r="AG24" s="24">
        <v>11000</v>
      </c>
      <c r="AH24" s="24"/>
      <c r="AI24" s="23">
        <v>11500</v>
      </c>
      <c r="AJ24" s="23"/>
      <c r="AK24" s="23">
        <v>12000</v>
      </c>
      <c r="AL24" s="23"/>
    </row>
    <row r="25" spans="3:38" ht="19.5" customHeight="1">
      <c r="C25" s="40" t="s">
        <v>0</v>
      </c>
      <c r="D25" s="40"/>
      <c r="E25" s="22">
        <f>IF(AND(E$24&lt;&gt;"",$R$10&lt;&gt;"",OR($AI$13,$AI$14&lt;&gt;"")),E$24/$R$10*IF($AI$14&lt;&gt;"",$AI$14,$AI$13)*60/1000,"")</f>
        <v>9.123239970762892</v>
      </c>
      <c r="F25" s="22"/>
      <c r="G25" s="22">
        <f>IF(AND(G$24&lt;&gt;"",$R$10&lt;&gt;"",OR($AI$13,$AI$14&lt;&gt;"")),G$24/$R$10*IF($AI$14&lt;&gt;"",$AI$14,$AI$13)*60/1000,"")</f>
        <v>18.246479941525784</v>
      </c>
      <c r="H25" s="22"/>
      <c r="I25" s="22">
        <f>IF(AND(I$24&lt;&gt;"",$R$10&lt;&gt;"",OR($AI$13,$AI$14&lt;&gt;"")),I$24/$R$10*IF($AI$14&lt;&gt;"",$AI$14,$AI$13)*60/1000,"")</f>
        <v>27.36971991228867</v>
      </c>
      <c r="J25" s="22"/>
      <c r="K25" s="22">
        <f>IF(AND(K$24&lt;&gt;"",$R$10&lt;&gt;"",OR($AI$13,$AI$14&lt;&gt;"")),K$24/$R$10*IF($AI$14&lt;&gt;"",$AI$14,$AI$13)*60/1000,"")</f>
        <v>36.49295988305157</v>
      </c>
      <c r="L25" s="22"/>
      <c r="M25" s="22">
        <f>IF(AND(M$24&lt;&gt;"",$R$10&lt;&gt;"",OR($AI$13,$AI$14&lt;&gt;"")),M$24/$R$10*IF($AI$14&lt;&gt;"",$AI$14,$AI$13)*60/1000,"")</f>
        <v>45.61619985381446</v>
      </c>
      <c r="N25" s="22"/>
      <c r="O25" s="22">
        <f>IF(AND(O$24&lt;&gt;"",$R$10&lt;&gt;"",OR($AI$13,$AI$14&lt;&gt;"")),O$24/$R$10*IF($AI$14&lt;&gt;"",$AI$14,$AI$13)*60/1000,"")</f>
        <v>50.17781983919589</v>
      </c>
      <c r="P25" s="22"/>
      <c r="Q25" s="22">
        <f>IF(AND(Q$24&lt;&gt;"",$R$10&lt;&gt;"",OR($AI$13,$AI$14&lt;&gt;"")),Q$24/$R$10*IF($AI$14&lt;&gt;"",$AI$14,$AI$13)*60/1000,"")</f>
        <v>54.73943982457734</v>
      </c>
      <c r="R25" s="22"/>
      <c r="S25" s="22">
        <f>IF(AND(S$24&lt;&gt;"",$R$10&lt;&gt;"",OR($AI$13,$AI$14&lt;&gt;"")),S$24/$R$10*IF($AI$14&lt;&gt;"",$AI$14,$AI$13)*60/1000,"")</f>
        <v>63.862679795340235</v>
      </c>
      <c r="T25" s="22"/>
      <c r="U25" s="22">
        <f>IF(AND(U$24&lt;&gt;"",$R$10&lt;&gt;"",OR($AI$13,$AI$14&lt;&gt;"")),U$24/$R$10*IF($AI$14&lt;&gt;"",$AI$14,$AI$13)*60/1000,"")</f>
        <v>68.42429978072167</v>
      </c>
      <c r="V25" s="22"/>
      <c r="W25" s="22">
        <f>IF(AND(W$24&lt;&gt;"",$R$10&lt;&gt;"",OR($AI$13,$AI$14&lt;&gt;"")),W$24/$R$10*IF($AI$14&lt;&gt;"",$AI$14,$AI$13)*60/1000,"")</f>
        <v>72.98591976610314</v>
      </c>
      <c r="X25" s="22"/>
      <c r="Y25" s="22">
        <f>IF(AND(Y$24&lt;&gt;"",$R$10&lt;&gt;"",OR($AI$13,$AI$14&lt;&gt;"")),Y$24/$R$10*IF($AI$14&lt;&gt;"",$AI$14,$AI$13)*60/1000,"")</f>
        <v>82.10915973686602</v>
      </c>
      <c r="Z25" s="22"/>
      <c r="AA25" s="22">
        <f>IF(AND(AA$24&lt;&gt;"",$R$10&lt;&gt;"",OR($AI$13,$AI$14&lt;&gt;"")),AA$24/$R$10*IF($AI$14&lt;&gt;"",$AI$14,$AI$13)*60/1000,"")</f>
        <v>86.67077972224746</v>
      </c>
      <c r="AB25" s="22"/>
      <c r="AC25" s="22">
        <f>IF(AND(AC$24&lt;&gt;"",$R$10&lt;&gt;"",OR($AI$13,$AI$14&lt;&gt;"")),AC$24/$R$10*IF($AI$14&lt;&gt;"",$AI$14,$AI$13)*60/1000,"")</f>
        <v>91.23239970762891</v>
      </c>
      <c r="AD25" s="22"/>
      <c r="AE25" s="22">
        <f>IF(AND(AE$24&lt;&gt;"",$R$10&lt;&gt;"",OR($AI$13,$AI$14&lt;&gt;"")),AE$24/$R$10*IF($AI$14&lt;&gt;"",$AI$14,$AI$13)*60/1000,"")</f>
        <v>95.79401969301036</v>
      </c>
      <c r="AF25" s="22"/>
      <c r="AG25" s="22">
        <f>IF(AND(AG$24&lt;&gt;"",$R$10&lt;&gt;"",OR($AI$13,$AI$14&lt;&gt;"")),AG$24/$R$10*IF($AI$14&lt;&gt;"",$AI$14,$AI$13)*60/1000,"")</f>
        <v>100.35563967839178</v>
      </c>
      <c r="AH25" s="22"/>
      <c r="AI25" s="22">
        <f>IF(AND(AI$24&lt;&gt;"",$R$10&lt;&gt;"",OR($AI$13,$AI$14&lt;&gt;"")),AI$24/$R$10*IF($AI$14&lt;&gt;"",$AI$14,$AI$13)*60/1000,"")</f>
        <v>104.91725966377325</v>
      </c>
      <c r="AJ25" s="22"/>
      <c r="AK25" s="22">
        <f>IF(AND(AK$24&lt;&gt;"",$R$10&lt;&gt;"",OR($AI$13,$AI$14&lt;&gt;"")),AK$24/$R$10*IF($AI$14&lt;&gt;"",$AI$14,$AI$13)*60/1000,"")</f>
        <v>109.47887964915468</v>
      </c>
      <c r="AL25" s="22"/>
    </row>
    <row r="26" spans="3:38" ht="19.5" customHeight="1">
      <c r="C26" s="40" t="s">
        <v>3</v>
      </c>
      <c r="D26" s="40"/>
      <c r="E26" s="22">
        <f>IF(AND(E$24&lt;&gt;"",$R$11&lt;&gt;"",OR($AI$13,$AI$14&lt;&gt;"")),E$24/$R$11*IF($AI$14&lt;&gt;"",$AI$14,$AI$13)*60/1000,"")</f>
        <v>12.549615163402347</v>
      </c>
      <c r="F26" s="22"/>
      <c r="G26" s="22">
        <f>IF(AND(G$24&lt;&gt;"",$R$11&lt;&gt;"",OR($AI$13,$AI$14&lt;&gt;"")),G$24/$R$11*IF($AI$14&lt;&gt;"",$AI$14,$AI$13)*60/1000,"")</f>
        <v>25.099230326804694</v>
      </c>
      <c r="H26" s="22"/>
      <c r="I26" s="22">
        <f>IF(AND(I$24&lt;&gt;"",$R$11&lt;&gt;"",OR($AI$13,$AI$14&lt;&gt;"")),I$24/$R$11*IF($AI$14&lt;&gt;"",$AI$14,$AI$13)*60/1000,"")</f>
        <v>37.648845490207044</v>
      </c>
      <c r="J26" s="22"/>
      <c r="K26" s="22">
        <f>IF(AND(K$24&lt;&gt;"",$R$11&lt;&gt;"",OR($AI$13,$AI$14&lt;&gt;"")),K$24/$R$11*IF($AI$14&lt;&gt;"",$AI$14,$AI$13)*60/1000,"")</f>
        <v>50.19846065360939</v>
      </c>
      <c r="L26" s="22"/>
      <c r="M26" s="22">
        <f>IF(AND(M$24&lt;&gt;"",$R$11&lt;&gt;"",OR($AI$13,$AI$14&lt;&gt;"")),M$24/$R$11*IF($AI$14&lt;&gt;"",$AI$14,$AI$13)*60/1000,"")</f>
        <v>62.74807581701174</v>
      </c>
      <c r="N26" s="22"/>
      <c r="O26" s="22">
        <f>IF(AND(O$24&lt;&gt;"",$R$11&lt;&gt;"",OR($AI$13,$AI$14&lt;&gt;"")),O$24/$R$11*IF($AI$14&lt;&gt;"",$AI$14,$AI$13)*60/1000,"")</f>
        <v>69.0228833987129</v>
      </c>
      <c r="P26" s="22"/>
      <c r="Q26" s="22">
        <f>IF(AND(Q$24&lt;&gt;"",$R$11&lt;&gt;"",OR($AI$13,$AI$14&lt;&gt;"")),Q$24/$R$11*IF($AI$14&lt;&gt;"",$AI$14,$AI$13)*60/1000,"")</f>
        <v>75.29769098041409</v>
      </c>
      <c r="R26" s="22"/>
      <c r="S26" s="22">
        <f>IF(AND(S$24&lt;&gt;"",$R$11&lt;&gt;"",OR($AI$13,$AI$14&lt;&gt;"")),S$24/$R$11*IF($AI$14&lt;&gt;"",$AI$14,$AI$13)*60/1000,"")</f>
        <v>87.84730614381643</v>
      </c>
      <c r="T26" s="22"/>
      <c r="U26" s="22">
        <f>IF(AND(U$24&lt;&gt;"",$R$11&lt;&gt;"",OR($AI$13,$AI$14&lt;&gt;"")),U$24/$R$11*IF($AI$14&lt;&gt;"",$AI$14,$AI$13)*60/1000,"")</f>
        <v>94.1221137255176</v>
      </c>
      <c r="V26" s="22"/>
      <c r="W26" s="22">
        <f>IF(AND(W$24&lt;&gt;"",$R$11&lt;&gt;"",OR($AI$13,$AI$14&lt;&gt;"")),W$24/$R$11*IF($AI$14&lt;&gt;"",$AI$14,$AI$13)*60/1000,"")</f>
        <v>100.39692130721878</v>
      </c>
      <c r="X26" s="22"/>
      <c r="Y26" s="22">
        <f>IF(AND(Y$24&lt;&gt;"",$R$11&lt;&gt;"",OR($AI$13,$AI$14&lt;&gt;"")),Y$24/$R$11*IF($AI$14&lt;&gt;"",$AI$14,$AI$13)*60/1000,"")</f>
        <v>112.94653647062113</v>
      </c>
      <c r="Z26" s="22"/>
      <c r="AA26" s="22">
        <f>IF(AND(AA$24&lt;&gt;"",$R$11&lt;&gt;"",OR($AI$13,$AI$14&lt;&gt;"")),AA$24/$R$11*IF($AI$14&lt;&gt;"",$AI$14,$AI$13)*60/1000,"")</f>
        <v>119.2213440523223</v>
      </c>
      <c r="AB26" s="22"/>
      <c r="AC26" s="22">
        <f>IF(AND(AC$24&lt;&gt;"",$R$11&lt;&gt;"",OR($AI$13,$AI$14&lt;&gt;"")),AC$24/$R$11*IF($AI$14&lt;&gt;"",$AI$14,$AI$13)*60/1000,"")</f>
        <v>125.49615163402348</v>
      </c>
      <c r="AD26" s="22"/>
      <c r="AE26" s="22">
        <f>IF(AND(AE$24&lt;&gt;"",$R$11&lt;&gt;"",OR($AI$13,$AI$14&lt;&gt;"")),AE$24/$R$11*IF($AI$14&lt;&gt;"",$AI$14,$AI$13)*60/1000,"")</f>
        <v>131.77095921572467</v>
      </c>
      <c r="AF26" s="22"/>
      <c r="AG26" s="22">
        <f>IF(AND(AG$24&lt;&gt;"",$R$11&lt;&gt;"",OR($AI$13,$AI$14&lt;&gt;"")),AG$24/$R$11*IF($AI$14&lt;&gt;"",$AI$14,$AI$13)*60/1000,"")</f>
        <v>138.0457667974258</v>
      </c>
      <c r="AH26" s="22"/>
      <c r="AI26" s="22">
        <f>IF(AND(AI$24&lt;&gt;"",$R$11&lt;&gt;"",OR($AI$13,$AI$14&lt;&gt;"")),AI$24/$R$11*IF($AI$14&lt;&gt;"",$AI$14,$AI$13)*60/1000,"")</f>
        <v>144.320574379127</v>
      </c>
      <c r="AJ26" s="22"/>
      <c r="AK26" s="22">
        <f>IF(AND(AK$24&lt;&gt;"",$R$11&lt;&gt;"",OR($AI$13,$AI$14&lt;&gt;"")),AK$24/$R$11*IF($AI$14&lt;&gt;"",$AI$14,$AI$13)*60/1000,"")</f>
        <v>150.59538196082818</v>
      </c>
      <c r="AL26" s="22"/>
    </row>
    <row r="27" spans="3:38" ht="19.5" customHeight="1">
      <c r="C27" s="40" t="s">
        <v>4</v>
      </c>
      <c r="D27" s="40"/>
      <c r="E27" s="22">
        <f>IF(AND(E$24&lt;&gt;"",$R$12&lt;&gt;"",OR($AI$13,$AI$14&lt;&gt;"")),E$24/$R$12*IF($AI$14&lt;&gt;"",$AI$14,$AI$13)*60/1000,"")</f>
        <v>15.000711875004367</v>
      </c>
      <c r="F27" s="22"/>
      <c r="G27" s="22">
        <f>IF(AND(G$24&lt;&gt;"",$R$12&lt;&gt;"",OR($AI$13,$AI$14&lt;&gt;"")),G$24/$R$12*IF($AI$14&lt;&gt;"",$AI$14,$AI$13)*60/1000,"")</f>
        <v>30.001423750008733</v>
      </c>
      <c r="H27" s="22"/>
      <c r="I27" s="22">
        <f>IF(AND(I$24&lt;&gt;"",$R$12&lt;&gt;"",OR($AI$13,$AI$14&lt;&gt;"")),I$24/$R$12*IF($AI$14&lt;&gt;"",$AI$14,$AI$13)*60/1000,"")</f>
        <v>45.00213562501309</v>
      </c>
      <c r="J27" s="22"/>
      <c r="K27" s="22">
        <f>IF(AND(K$24&lt;&gt;"",$R$12&lt;&gt;"",OR($AI$13,$AI$14&lt;&gt;"")),K$24/$R$12*IF($AI$14&lt;&gt;"",$AI$14,$AI$13)*60/1000,"")</f>
        <v>60.00284750001747</v>
      </c>
      <c r="L27" s="22"/>
      <c r="M27" s="22">
        <f>IF(AND(M$24&lt;&gt;"",$R$12&lt;&gt;"",OR($AI$13,$AI$14&lt;&gt;"")),M$24/$R$12*IF($AI$14&lt;&gt;"",$AI$14,$AI$13)*60/1000,"")</f>
        <v>75.00355937502184</v>
      </c>
      <c r="N27" s="22"/>
      <c r="O27" s="22">
        <f>IF(AND(O$24&lt;&gt;"",$R$12&lt;&gt;"",OR($AI$13,$AI$14&lt;&gt;"")),O$24/$R$12*IF($AI$14&lt;&gt;"",$AI$14,$AI$13)*60/1000,"")</f>
        <v>82.50391531252401</v>
      </c>
      <c r="P27" s="22"/>
      <c r="Q27" s="22">
        <f>IF(AND(Q$24&lt;&gt;"",$R$12&lt;&gt;"",OR($AI$13,$AI$14&lt;&gt;"")),Q$24/$R$12*IF($AI$14&lt;&gt;"",$AI$14,$AI$13)*60/1000,"")</f>
        <v>90.00427125002618</v>
      </c>
      <c r="R27" s="22"/>
      <c r="S27" s="22">
        <f>IF(AND(S$24&lt;&gt;"",$R$12&lt;&gt;"",OR($AI$13,$AI$14&lt;&gt;"")),S$24/$R$12*IF($AI$14&lt;&gt;"",$AI$14,$AI$13)*60/1000,"")</f>
        <v>105.00498312503056</v>
      </c>
      <c r="T27" s="22"/>
      <c r="U27" s="22">
        <f>IF(AND(U$24&lt;&gt;"",$R$12&lt;&gt;"",OR($AI$13,$AI$14&lt;&gt;"")),U$24/$R$12*IF($AI$14&lt;&gt;"",$AI$14,$AI$13)*60/1000,"")</f>
        <v>112.50533906253274</v>
      </c>
      <c r="V27" s="22"/>
      <c r="W27" s="22">
        <f>IF(AND(W$24&lt;&gt;"",$R$12&lt;&gt;"",OR($AI$13,$AI$14&lt;&gt;"")),W$24/$R$12*IF($AI$14&lt;&gt;"",$AI$14,$AI$13)*60/1000,"")</f>
        <v>120.00569500003493</v>
      </c>
      <c r="X27" s="22"/>
      <c r="Y27" s="22">
        <f>IF(AND(Y$24&lt;&gt;"",$R$12&lt;&gt;"",OR($AI$13,$AI$14&lt;&gt;"")),Y$24/$R$12*IF($AI$14&lt;&gt;"",$AI$14,$AI$13)*60/1000,"")</f>
        <v>135.00640687503935</v>
      </c>
      <c r="Z27" s="22"/>
      <c r="AA27" s="22">
        <f>IF(AND(AA$24&lt;&gt;"",$R$12&lt;&gt;"",OR($AI$13,$AI$14&lt;&gt;"")),AA$24/$R$12*IF($AI$14&lt;&gt;"",$AI$14,$AI$13)*60/1000,"")</f>
        <v>142.5067628125415</v>
      </c>
      <c r="AB27" s="22"/>
      <c r="AC27" s="22">
        <f>IF(AND(AC$24&lt;&gt;"",$R$12&lt;&gt;"",OR($AI$13,$AI$14&lt;&gt;"")),AC$24/$R$12*IF($AI$14&lt;&gt;"",$AI$14,$AI$13)*60/1000,"")</f>
        <v>150.00711875004367</v>
      </c>
      <c r="AD27" s="22"/>
      <c r="AE27" s="22">
        <f>IF(AND(AE$24&lt;&gt;"",$R$12&lt;&gt;"",OR($AI$13,$AI$14&lt;&gt;"")),AE$24/$R$12*IF($AI$14&lt;&gt;"",$AI$14,$AI$13)*60/1000,"")</f>
        <v>157.50747468754585</v>
      </c>
      <c r="AF27" s="22"/>
      <c r="AG27" s="22">
        <f>IF(AND(AG$24&lt;&gt;"",$R$12&lt;&gt;"",OR($AI$13,$AI$14&lt;&gt;"")),AG$24/$R$12*IF($AI$14&lt;&gt;"",$AI$14,$AI$13)*60/1000,"")</f>
        <v>165.00783062504803</v>
      </c>
      <c r="AH27" s="22"/>
      <c r="AI27" s="22">
        <f>IF(AND(AI$24&lt;&gt;"",$R$12&lt;&gt;"",OR($AI$13,$AI$14&lt;&gt;"")),AI$24/$R$12*IF($AI$14&lt;&gt;"",$AI$14,$AI$13)*60/1000,"")</f>
        <v>172.50818656255024</v>
      </c>
      <c r="AJ27" s="22"/>
      <c r="AK27" s="22">
        <f>IF(AND(AK$24&lt;&gt;"",$R$12&lt;&gt;"",OR($AI$13,$AI$14&lt;&gt;"")),AK$24/$R$12*IF($AI$14&lt;&gt;"",$AI$14,$AI$13)*60/1000,"")</f>
        <v>180.00854250005236</v>
      </c>
      <c r="AL27" s="22"/>
    </row>
    <row r="28" spans="3:38" ht="19.5" customHeight="1">
      <c r="C28" s="40" t="s">
        <v>5</v>
      </c>
      <c r="D28" s="40"/>
      <c r="E28" s="22">
        <f>IF(AND(E$24&lt;&gt;"",$R$13&lt;&gt;"",OR($AI$13,$AI$14&lt;&gt;"")),E$24/$R$13*IF($AI$14&lt;&gt;"",$AI$14,$AI$13)*60/1000,"")</f>
        <v>17.778621481486656</v>
      </c>
      <c r="F28" s="22"/>
      <c r="G28" s="22">
        <f>IF(AND(G$24&lt;&gt;"",$R$13&lt;&gt;"",OR($AI$13,$AI$14&lt;&gt;"")),G$24/$R$13*IF($AI$14&lt;&gt;"",$AI$14,$AI$13)*60/1000,"")</f>
        <v>35.55724296297331</v>
      </c>
      <c r="H28" s="22"/>
      <c r="I28" s="22">
        <f>IF(AND(I$24&lt;&gt;"",$R$13&lt;&gt;"",OR($AI$13,$AI$14&lt;&gt;"")),I$24/$R$13*IF($AI$14&lt;&gt;"",$AI$14,$AI$13)*60/1000,"")</f>
        <v>53.33586444445997</v>
      </c>
      <c r="J28" s="22"/>
      <c r="K28" s="22">
        <f>IF(AND(K$24&lt;&gt;"",$R$13&lt;&gt;"",OR($AI$13,$AI$14&lt;&gt;"")),K$24/$R$13*IF($AI$14&lt;&gt;"",$AI$14,$AI$13)*60/1000,"")</f>
        <v>71.11448592594662</v>
      </c>
      <c r="L28" s="22"/>
      <c r="M28" s="22">
        <f>IF(AND(M$24&lt;&gt;"",$R$13&lt;&gt;"",OR($AI$13,$AI$14&lt;&gt;"")),M$24/$R$13*IF($AI$14&lt;&gt;"",$AI$14,$AI$13)*60/1000,"")</f>
        <v>88.89310740743329</v>
      </c>
      <c r="N28" s="22"/>
      <c r="O28" s="22">
        <f>IF(AND(O$24&lt;&gt;"",$R$13&lt;&gt;"",OR($AI$13,$AI$14&lt;&gt;"")),O$24/$R$13*IF($AI$14&lt;&gt;"",$AI$14,$AI$13)*60/1000,"")</f>
        <v>97.78241814817662</v>
      </c>
      <c r="P28" s="22"/>
      <c r="Q28" s="22">
        <f>IF(AND(Q$24&lt;&gt;"",$R$13&lt;&gt;"",OR($AI$13,$AI$14&lt;&gt;"")),Q$24/$R$13*IF($AI$14&lt;&gt;"",$AI$14,$AI$13)*60/1000,"")</f>
        <v>106.67172888891994</v>
      </c>
      <c r="R28" s="22"/>
      <c r="S28" s="22">
        <f>IF(AND(S$24&lt;&gt;"",$R$13&lt;&gt;"",OR($AI$13,$AI$14&lt;&gt;"")),S$24/$R$13*IF($AI$14&lt;&gt;"",$AI$14,$AI$13)*60/1000,"")</f>
        <v>124.45035037040662</v>
      </c>
      <c r="T28" s="22"/>
      <c r="U28" s="22">
        <f>IF(AND(U$24&lt;&gt;"",$R$13&lt;&gt;"",OR($AI$13,$AI$14&lt;&gt;"")),U$24/$R$13*IF($AI$14&lt;&gt;"",$AI$14,$AI$13)*60/1000,"")</f>
        <v>133.3396611111499</v>
      </c>
      <c r="V28" s="22"/>
      <c r="W28" s="22">
        <f>IF(AND(W$24&lt;&gt;"",$R$13&lt;&gt;"",OR($AI$13,$AI$14&lt;&gt;"")),W$24/$R$13*IF($AI$14&lt;&gt;"",$AI$14,$AI$13)*60/1000,"")</f>
        <v>142.22897185189325</v>
      </c>
      <c r="X28" s="22"/>
      <c r="Y28" s="22">
        <f>IF(AND(Y$24&lt;&gt;"",$R$13&lt;&gt;"",OR($AI$13,$AI$14&lt;&gt;"")),Y$24/$R$13*IF($AI$14&lt;&gt;"",$AI$14,$AI$13)*60/1000,"")</f>
        <v>160.0075933333799</v>
      </c>
      <c r="Z28" s="22"/>
      <c r="AA28" s="22">
        <f>IF(AND(AA$24&lt;&gt;"",$R$13&lt;&gt;"",OR($AI$13,$AI$14&lt;&gt;"")),AA$24/$R$13*IF($AI$14&lt;&gt;"",$AI$14,$AI$13)*60/1000,"")</f>
        <v>168.89690407412326</v>
      </c>
      <c r="AB28" s="22"/>
      <c r="AC28" s="22">
        <f>IF(AND(AC$24&lt;&gt;"",$R$13&lt;&gt;"",OR($AI$13,$AI$14&lt;&gt;"")),AC$24/$R$13*IF($AI$14&lt;&gt;"",$AI$14,$AI$13)*60/1000,"")</f>
        <v>177.78621481486658</v>
      </c>
      <c r="AD28" s="22"/>
      <c r="AE28" s="22">
        <f>IF(AND(AE$24&lt;&gt;"",$R$13&lt;&gt;"",OR($AI$13,$AI$14&lt;&gt;"")),AE$24/$R$13*IF($AI$14&lt;&gt;"",$AI$14,$AI$13)*60/1000,"")</f>
        <v>186.6755255556099</v>
      </c>
      <c r="AF28" s="22"/>
      <c r="AG28" s="22">
        <f>IF(AND(AG$24&lt;&gt;"",$R$13&lt;&gt;"",OR($AI$13,$AI$14&lt;&gt;"")),AG$24/$R$13*IF($AI$14&lt;&gt;"",$AI$14,$AI$13)*60/1000,"")</f>
        <v>195.56483629635323</v>
      </c>
      <c r="AH28" s="22"/>
      <c r="AI28" s="22">
        <f>IF(AND(AI$24&lt;&gt;"",$R$13&lt;&gt;"",OR($AI$13,$AI$14&lt;&gt;"")),AI$24/$R$13*IF($AI$14&lt;&gt;"",$AI$14,$AI$13)*60/1000,"")</f>
        <v>204.4541470370966</v>
      </c>
      <c r="AJ28" s="22"/>
      <c r="AK28" s="22">
        <f>IF(AND(AK$24&lt;&gt;"",$R$13&lt;&gt;"",OR($AI$13,$AI$14&lt;&gt;"")),AK$24/$R$13*IF($AI$14&lt;&gt;"",$AI$14,$AI$13)*60/1000,"")</f>
        <v>213.3434577778399</v>
      </c>
      <c r="AL28" s="22"/>
    </row>
    <row r="29" spans="3:38" ht="19.5" customHeight="1">
      <c r="C29" s="40" t="s">
        <v>6</v>
      </c>
      <c r="D29" s="40"/>
      <c r="E29" s="22">
        <f>IF(AND(E$24&lt;&gt;"",$R$14&lt;&gt;"",OR($AI$13,$AI$14&lt;&gt;"")),E$24/$R$14*IF($AI$14&lt;&gt;"",$AI$14,$AI$13)*60/1000,"")</f>
        <v>20.230845134105508</v>
      </c>
      <c r="F29" s="22"/>
      <c r="G29" s="22">
        <f>IF(AND(G$24&lt;&gt;"",$R$14&lt;&gt;"",OR($AI$13,$AI$14&lt;&gt;"")),G$24/$R$14*IF($AI$14&lt;&gt;"",$AI$14,$AI$13)*60/1000,"")</f>
        <v>40.461690268211015</v>
      </c>
      <c r="H29" s="22"/>
      <c r="I29" s="22">
        <f>IF(AND(I$24&lt;&gt;"",$R$14&lt;&gt;"",OR($AI$13,$AI$14&lt;&gt;"")),I$24/$R$14*IF($AI$14&lt;&gt;"",$AI$14,$AI$13)*60/1000,"")</f>
        <v>60.69253540231654</v>
      </c>
      <c r="J29" s="22"/>
      <c r="K29" s="22">
        <f>IF(AND(K$24&lt;&gt;"",$R$14&lt;&gt;"",OR($AI$13,$AI$14&lt;&gt;"")),K$24/$R$14*IF($AI$14&lt;&gt;"",$AI$14,$AI$13)*60/1000,"")</f>
        <v>80.92338053642203</v>
      </c>
      <c r="L29" s="22"/>
      <c r="M29" s="22">
        <f>IF(AND(M$24&lt;&gt;"",$R$14&lt;&gt;"",OR($AI$13,$AI$14&lt;&gt;"")),M$24/$R$14*IF($AI$14&lt;&gt;"",$AI$14,$AI$13)*60/1000,"")</f>
        <v>101.15422567052755</v>
      </c>
      <c r="N29" s="22"/>
      <c r="O29" s="22">
        <f>IF(AND(O$24&lt;&gt;"",$R$14&lt;&gt;"",OR($AI$13,$AI$14&lt;&gt;"")),O$24/$R$14*IF($AI$14&lt;&gt;"",$AI$14,$AI$13)*60/1000,"")</f>
        <v>111.2696482375803</v>
      </c>
      <c r="P29" s="22"/>
      <c r="Q29" s="22">
        <f>IF(AND(Q$24&lt;&gt;"",$R$14&lt;&gt;"",OR($AI$13,$AI$14&lt;&gt;"")),Q$24/$R$14*IF($AI$14&lt;&gt;"",$AI$14,$AI$13)*60/1000,"")</f>
        <v>121.38507080463307</v>
      </c>
      <c r="R29" s="22"/>
      <c r="S29" s="22">
        <f>IF(AND(S$24&lt;&gt;"",$R$14&lt;&gt;"",OR($AI$13,$AI$14&lt;&gt;"")),S$24/$R$14*IF($AI$14&lt;&gt;"",$AI$14,$AI$13)*60/1000,"")</f>
        <v>141.6159159387386</v>
      </c>
      <c r="T29" s="22"/>
      <c r="U29" s="22">
        <f>IF(AND(U$24&lt;&gt;"",$R$14&lt;&gt;"",OR($AI$13,$AI$14&lt;&gt;"")),U$24/$R$14*IF($AI$14&lt;&gt;"",$AI$14,$AI$13)*60/1000,"")</f>
        <v>151.7313385057913</v>
      </c>
      <c r="V29" s="22"/>
      <c r="W29" s="22">
        <f>IF(AND(W$24&lt;&gt;"",$R$14&lt;&gt;"",OR($AI$13,$AI$14&lt;&gt;"")),W$24/$R$14*IF($AI$14&lt;&gt;"",$AI$14,$AI$13)*60/1000,"")</f>
        <v>161.84676107284406</v>
      </c>
      <c r="X29" s="22"/>
      <c r="Y29" s="22">
        <f>IF(AND(Y$24&lt;&gt;"",$R$14&lt;&gt;"",OR($AI$13,$AI$14&lt;&gt;"")),Y$24/$R$14*IF($AI$14&lt;&gt;"",$AI$14,$AI$13)*60/1000,"")</f>
        <v>182.0776062069496</v>
      </c>
      <c r="Z29" s="22"/>
      <c r="AA29" s="22">
        <f>IF(AND(AA$24&lt;&gt;"",$R$14&lt;&gt;"",OR($AI$13,$AI$14&lt;&gt;"")),AA$24/$R$14*IF($AI$14&lt;&gt;"",$AI$14,$AI$13)*60/1000,"")</f>
        <v>192.19302877400236</v>
      </c>
      <c r="AB29" s="22"/>
      <c r="AC29" s="22">
        <f>IF(AND(AC$24&lt;&gt;"",$R$14&lt;&gt;"",OR($AI$13,$AI$14&lt;&gt;"")),AC$24/$R$14*IF($AI$14&lt;&gt;"",$AI$14,$AI$13)*60/1000,"")</f>
        <v>202.3084513410551</v>
      </c>
      <c r="AD29" s="22"/>
      <c r="AE29" s="22">
        <f>IF(AND(AE$24&lt;&gt;"",$R$14&lt;&gt;"",OR($AI$13,$AI$14&lt;&gt;"")),AE$24/$R$14*IF($AI$14&lt;&gt;"",$AI$14,$AI$13)*60/1000,"")</f>
        <v>212.42387390810785</v>
      </c>
      <c r="AF29" s="22"/>
      <c r="AG29" s="22">
        <f>IF(AND(AG$24&lt;&gt;"",$R$14&lt;&gt;"",OR($AI$13,$AI$14&lt;&gt;"")),AG$24/$R$14*IF($AI$14&lt;&gt;"",$AI$14,$AI$13)*60/1000,"")</f>
        <v>222.5392964751606</v>
      </c>
      <c r="AH29" s="22"/>
      <c r="AI29" s="22">
        <f>IF(AND(AI$24&lt;&gt;"",$R$14&lt;&gt;"",OR($AI$13,$AI$14&lt;&gt;"")),AI$24/$R$14*IF($AI$14&lt;&gt;"",$AI$14,$AI$13)*60/1000,"")</f>
        <v>232.65471904221337</v>
      </c>
      <c r="AJ29" s="22"/>
      <c r="AK29" s="22">
        <f>IF(AND(AK$24&lt;&gt;"",$R$14&lt;&gt;"",OR($AI$13,$AI$14&lt;&gt;"")),AK$24/$R$14*IF($AI$14&lt;&gt;"",$AI$14,$AI$13)*60/1000,"")</f>
        <v>242.77014160926615</v>
      </c>
      <c r="AL29" s="22"/>
    </row>
    <row r="30" spans="3:38" ht="19.5" customHeight="1">
      <c r="C30" s="40" t="s">
        <v>7</v>
      </c>
      <c r="D30" s="40"/>
      <c r="E30" s="22">
        <f>IF(AND(E$24&lt;&gt;"",$R$15&lt;&gt;"",OR($AI$13,$AI$14&lt;&gt;"")),E$24/$R$15*IF($AI$14&lt;&gt;"",$AI$14,$AI$13)*60/1000,"")</f>
        <v>22.030030966189987</v>
      </c>
      <c r="F30" s="22"/>
      <c r="G30" s="22">
        <f>IF(AND(G$24&lt;&gt;"",$R$15&lt;&gt;"",OR($AI$13,$AI$14&lt;&gt;"")),G$24/$R$15*IF($AI$14&lt;&gt;"",$AI$14,$AI$13)*60/1000,"")</f>
        <v>44.06006193237997</v>
      </c>
      <c r="H30" s="22"/>
      <c r="I30" s="22">
        <f>IF(AND(I$24&lt;&gt;"",$R$15&lt;&gt;"",OR($AI$13,$AI$14&lt;&gt;"")),I$24/$R$15*IF($AI$14&lt;&gt;"",$AI$14,$AI$13)*60/1000,"")</f>
        <v>66.09009289856998</v>
      </c>
      <c r="J30" s="22"/>
      <c r="K30" s="22">
        <f>IF(AND(K$24&lt;&gt;"",$R$15&lt;&gt;"",OR($AI$13,$AI$14&lt;&gt;"")),K$24/$R$15*IF($AI$14&lt;&gt;"",$AI$14,$AI$13)*60/1000,"")</f>
        <v>88.12012386475995</v>
      </c>
      <c r="L30" s="22"/>
      <c r="M30" s="22">
        <f>IF(AND(M$24&lt;&gt;"",$R$15&lt;&gt;"",OR($AI$13,$AI$14&lt;&gt;"")),M$24/$R$15*IF($AI$14&lt;&gt;"",$AI$14,$AI$13)*60/1000,"")</f>
        <v>110.15015483094994</v>
      </c>
      <c r="N30" s="22"/>
      <c r="O30" s="22">
        <f>IF(AND(O$24&lt;&gt;"",$R$15&lt;&gt;"",OR($AI$13,$AI$14&lt;&gt;"")),O$24/$R$15*IF($AI$14&lt;&gt;"",$AI$14,$AI$13)*60/1000,"")</f>
        <v>121.16517031404496</v>
      </c>
      <c r="P30" s="22"/>
      <c r="Q30" s="22">
        <f>IF(AND(Q$24&lt;&gt;"",$R$15&lt;&gt;"",OR($AI$13,$AI$14&lt;&gt;"")),Q$24/$R$15*IF($AI$14&lt;&gt;"",$AI$14,$AI$13)*60/1000,"")</f>
        <v>132.18018579713996</v>
      </c>
      <c r="R30" s="22"/>
      <c r="S30" s="22">
        <f>IF(AND(S$24&lt;&gt;"",$R$15&lt;&gt;"",OR($AI$13,$AI$14&lt;&gt;"")),S$24/$R$15*IF($AI$14&lt;&gt;"",$AI$14,$AI$13)*60/1000,"")</f>
        <v>154.21021676332992</v>
      </c>
      <c r="T30" s="22"/>
      <c r="U30" s="22">
        <f>IF(AND(U$24&lt;&gt;"",$R$15&lt;&gt;"",OR($AI$13,$AI$14&lt;&gt;"")),U$24/$R$15*IF($AI$14&lt;&gt;"",$AI$14,$AI$13)*60/1000,"")</f>
        <v>165.22523224642495</v>
      </c>
      <c r="V30" s="22"/>
      <c r="W30" s="22">
        <f>IF(AND(W$24&lt;&gt;"",$R$15&lt;&gt;"",OR($AI$13,$AI$14&lt;&gt;"")),W$24/$R$15*IF($AI$14&lt;&gt;"",$AI$14,$AI$13)*60/1000,"")</f>
        <v>176.2402477295199</v>
      </c>
      <c r="X30" s="22"/>
      <c r="Y30" s="22">
        <f>IF(AND(Y$24&lt;&gt;"",$R$15&lt;&gt;"",OR($AI$13,$AI$14&lt;&gt;"")),Y$24/$R$15*IF($AI$14&lt;&gt;"",$AI$14,$AI$13)*60/1000,"")</f>
        <v>198.2702786957099</v>
      </c>
      <c r="Z30" s="22"/>
      <c r="AA30" s="22">
        <f>IF(AND(AA$24&lt;&gt;"",$R$15&lt;&gt;"",OR($AI$13,$AI$14&lt;&gt;"")),AA$24/$R$15*IF($AI$14&lt;&gt;"",$AI$14,$AI$13)*60/1000,"")</f>
        <v>209.28529417880492</v>
      </c>
      <c r="AB30" s="22"/>
      <c r="AC30" s="22">
        <f>IF(AND(AC$24&lt;&gt;"",$R$15&lt;&gt;"",OR($AI$13,$AI$14&lt;&gt;"")),AC$24/$R$15*IF($AI$14&lt;&gt;"",$AI$14,$AI$13)*60/1000,"")</f>
        <v>220.3003096618999</v>
      </c>
      <c r="AD30" s="22"/>
      <c r="AE30" s="22">
        <f>IF(AND(AE$24&lt;&gt;"",$R$15&lt;&gt;"",OR($AI$13,$AI$14&lt;&gt;"")),AE$24/$R$15*IF($AI$14&lt;&gt;"",$AI$14,$AI$13)*60/1000,"")</f>
        <v>231.31532514499492</v>
      </c>
      <c r="AF30" s="22"/>
      <c r="AG30" s="22">
        <f>IF(AND(AG$24&lt;&gt;"",$R$15&lt;&gt;"",OR($AI$13,$AI$14&lt;&gt;"")),AG$24/$R$15*IF($AI$14&lt;&gt;"",$AI$14,$AI$13)*60/1000,"")</f>
        <v>242.3303406280899</v>
      </c>
      <c r="AH30" s="22"/>
      <c r="AI30" s="22">
        <f>IF(AND(AI$24&lt;&gt;"",$R$15&lt;&gt;"",OR($AI$13,$AI$14&lt;&gt;"")),AI$24/$R$15*IF($AI$14&lt;&gt;"",$AI$14,$AI$13)*60/1000,"")</f>
        <v>253.34535611118488</v>
      </c>
      <c r="AJ30" s="22"/>
      <c r="AK30" s="22">
        <f>IF(AND(AK$24&lt;&gt;"",$R$15&lt;&gt;"",OR($AI$13,$AI$14&lt;&gt;"")),AK$24/$R$15*IF($AI$14&lt;&gt;"",$AI$14,$AI$13)*60/1000,"")</f>
        <v>264.3603715942799</v>
      </c>
      <c r="AL30" s="22"/>
    </row>
    <row r="34" ht="16.5">
      <c r="Z34" s="19" t="s">
        <v>23</v>
      </c>
    </row>
    <row r="35" ht="12.75">
      <c r="Z35" s="18"/>
    </row>
    <row r="36" ht="12.75">
      <c r="Z36" s="18"/>
    </row>
    <row r="37" ht="12.75">
      <c r="Z37" s="18"/>
    </row>
    <row r="38" ht="15">
      <c r="Z38" s="20" t="s">
        <v>24</v>
      </c>
    </row>
    <row r="39" ht="12.75">
      <c r="Z39" s="18"/>
    </row>
    <row r="40" ht="16.5">
      <c r="Z40" s="20" t="s">
        <v>26</v>
      </c>
    </row>
    <row r="41" ht="12.75">
      <c r="Z41"/>
    </row>
    <row r="42" ht="16.5">
      <c r="R42" s="21" t="s">
        <v>27</v>
      </c>
    </row>
    <row r="43" ht="16.5">
      <c r="R43" s="21" t="s">
        <v>28</v>
      </c>
    </row>
    <row r="44" ht="16.5">
      <c r="R44" s="21" t="s">
        <v>29</v>
      </c>
    </row>
    <row r="45" ht="12.75">
      <c r="Z45"/>
    </row>
    <row r="46" ht="16.5">
      <c r="R46" s="21" t="s">
        <v>30</v>
      </c>
    </row>
    <row r="47" ht="12.75">
      <c r="Z47" s="18"/>
    </row>
    <row r="48" ht="15">
      <c r="Z48" s="20" t="s">
        <v>25</v>
      </c>
    </row>
  </sheetData>
  <sheetProtection password="CA91" sheet="1" objects="1" scenarios="1"/>
  <mergeCells count="164">
    <mergeCell ref="C15:D15"/>
    <mergeCell ref="C10:D10"/>
    <mergeCell ref="C11:D11"/>
    <mergeCell ref="AC19:AL19"/>
    <mergeCell ref="E19:N19"/>
    <mergeCell ref="K15:L15"/>
    <mergeCell ref="K10:L10"/>
    <mergeCell ref="K11:L11"/>
    <mergeCell ref="K12:L12"/>
    <mergeCell ref="K13:L13"/>
    <mergeCell ref="C12:D12"/>
    <mergeCell ref="C13:D13"/>
    <mergeCell ref="C14:D14"/>
    <mergeCell ref="C1:AM3"/>
    <mergeCell ref="K14:L14"/>
    <mergeCell ref="AI13:AK13"/>
    <mergeCell ref="AF14:AH14"/>
    <mergeCell ref="AI14:AK14"/>
    <mergeCell ref="C9:L9"/>
    <mergeCell ref="X19:Y19"/>
    <mergeCell ref="R18:Y18"/>
    <mergeCell ref="AF11:AG11"/>
    <mergeCell ref="AF9:AL9"/>
    <mergeCell ref="AF10:AG10"/>
    <mergeCell ref="AK10:AL10"/>
    <mergeCell ref="AK11:AL11"/>
    <mergeCell ref="AH10:AJ10"/>
    <mergeCell ref="AH11:AJ11"/>
    <mergeCell ref="AF13:AH13"/>
    <mergeCell ref="C28:D28"/>
    <mergeCell ref="C29:D29"/>
    <mergeCell ref="C30:D30"/>
    <mergeCell ref="E25:F25"/>
    <mergeCell ref="E26:F26"/>
    <mergeCell ref="E27:F27"/>
    <mergeCell ref="E28:F28"/>
    <mergeCell ref="E29:F29"/>
    <mergeCell ref="E30:F30"/>
    <mergeCell ref="R15:Y15"/>
    <mergeCell ref="C25:D25"/>
    <mergeCell ref="C26:D26"/>
    <mergeCell ref="C27:D27"/>
    <mergeCell ref="E24:F24"/>
    <mergeCell ref="G24:H24"/>
    <mergeCell ref="I24:J24"/>
    <mergeCell ref="K24:L24"/>
    <mergeCell ref="M24:N24"/>
    <mergeCell ref="Q24:R24"/>
    <mergeCell ref="W24:X24"/>
    <mergeCell ref="Y24:Z24"/>
    <mergeCell ref="R5:Y5"/>
    <mergeCell ref="R9:Y9"/>
    <mergeCell ref="R10:Y10"/>
    <mergeCell ref="X6:Y6"/>
    <mergeCell ref="R11:Y11"/>
    <mergeCell ref="R12:Y12"/>
    <mergeCell ref="R13:Y13"/>
    <mergeCell ref="R14:Y14"/>
    <mergeCell ref="AI24:AJ24"/>
    <mergeCell ref="AK24:AL24"/>
    <mergeCell ref="O24:P24"/>
    <mergeCell ref="E23:AL23"/>
    <mergeCell ref="AA24:AB24"/>
    <mergeCell ref="AC24:AD24"/>
    <mergeCell ref="AE24:AF24"/>
    <mergeCell ref="AG24:AH24"/>
    <mergeCell ref="S24:T24"/>
    <mergeCell ref="U24:V24"/>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G30:H30"/>
    <mergeCell ref="I30:J30"/>
    <mergeCell ref="K30:L30"/>
    <mergeCell ref="M30:N30"/>
    <mergeCell ref="O30:P30"/>
    <mergeCell ref="Q30:R30"/>
    <mergeCell ref="AE30:AF30"/>
    <mergeCell ref="AG30:AH30"/>
    <mergeCell ref="AI30:AJ30"/>
    <mergeCell ref="AK30:AL30"/>
    <mergeCell ref="S30:T30"/>
    <mergeCell ref="U30:V30"/>
    <mergeCell ref="W30:X30"/>
    <mergeCell ref="Y30:Z30"/>
    <mergeCell ref="AA30:AB30"/>
    <mergeCell ref="AC30:AD30"/>
  </mergeCells>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EDF-GDF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Michuts</dc:creator>
  <cp:keywords/>
  <dc:description/>
  <cp:lastModifiedBy>Sylvain</cp:lastModifiedBy>
  <cp:lastPrinted>2002-10-30T12:52:44Z</cp:lastPrinted>
  <dcterms:created xsi:type="dcterms:W3CDTF">2002-10-30T10:38:30Z</dcterms:created>
  <dcterms:modified xsi:type="dcterms:W3CDTF">2010-05-13T11:29:41Z</dcterms:modified>
  <cp:category/>
  <cp:version/>
  <cp:contentType/>
  <cp:contentStatus/>
</cp:coreProperties>
</file>